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<sst xmlns="http://schemas.openxmlformats.org/spreadsheetml/2006/main" count="43" uniqueCount="38">
  <si>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НАВЧАЛЬНО-ВИХОВНИЙ КОМПЛЕКС "БАЛТСЬКА ЗАГАЛЬНООСВІТНЯ ШКОЛА І-ІІІ СТУПЕНІВ №2 - ГІМНАЗІЯ" БАЛТСЬКОЇ МІСЬКОЇ РАДИ ОДЕСЬКОЇ ОБЛАСТІ</t>
  </si>
  <si>
    <t>ЗВІТ ПРО НАДХОДЖЕННЯ ТА ВИКОРИСТАННЯ ОТРИМАНИХ КОШТІВ</t>
  </si>
  <si>
    <t>Одиниця виміру: грн.,коп.</t>
  </si>
  <si>
    <t>залишок  на початок місяця</t>
  </si>
  <si>
    <t>надходження</t>
  </si>
  <si>
    <t>використання</t>
  </si>
  <si>
    <t>залишок  на кінець місяця</t>
  </si>
  <si>
    <t>КОШТИ ОСВІТНЬОЇ СУБВЕНЦІЇ, ВСЬОГО</t>
  </si>
  <si>
    <t>в т.ч.:</t>
  </si>
  <si>
    <t>Заробітна плата педагогічного персоналу</t>
  </si>
  <si>
    <t>Нарахування на оплату праці</t>
  </si>
  <si>
    <t>КОШТИ ДОДАТКОВОЇ ДОТАЦІЇ, ВСЬОГО</t>
  </si>
  <si>
    <t>Заробітна плата технічного персоналу</t>
  </si>
  <si>
    <t>КОШТИ ОБ'ЄДНАНОЇ ТЕРИТОРІАЛЬНОЇ ГРОМАДИ, ВСЬОГО</t>
  </si>
  <si>
    <t>Предмети, матеріали, обладнання та інвентар, в т.ч.</t>
  </si>
  <si>
    <t>Продукти харчування</t>
  </si>
  <si>
    <t>Оплата послуг (крім комунальних), в т.ч:</t>
  </si>
  <si>
    <t>Надання доступу до мережі Інтернет</t>
  </si>
  <si>
    <t xml:space="preserve">Вивіз та захоронення відходів </t>
  </si>
  <si>
    <t>Видатки на відрядження</t>
  </si>
  <si>
    <t>Оплата послуг з водопостачання і водовідведення</t>
  </si>
  <si>
    <t>Оплата електроенергії</t>
  </si>
  <si>
    <t>КОШТИ ОТРИМАНІ ЯК ПЛАТА ЗА ПОСЛУГИ, ВСЬОГО</t>
  </si>
  <si>
    <t>За послуги з харчування учнів</t>
  </si>
  <si>
    <t>За оренду майна</t>
  </si>
  <si>
    <t>За реалізацію майна (металобрухту)</t>
  </si>
  <si>
    <t>КОШТИ ОТРИМАНІ ЗА ІНШИМИ ДЖЕРЕЛАМИ ВЛАСНИХ НАДХОДЖЕНЬ, ВСЬОГО</t>
  </si>
  <si>
    <t>Від підприємств, організацій, фізичних осіб та від інших бюджетних установ</t>
  </si>
  <si>
    <t>ТРАВЕНЬ 2018 РОКУ</t>
  </si>
  <si>
    <t>Свідоцтва та атестати</t>
  </si>
  <si>
    <t xml:space="preserve">Фарби </t>
  </si>
  <si>
    <t>Матеріали для ремонту 1 та 3 поверхів</t>
  </si>
  <si>
    <t>Бактеріологічне дослідження води</t>
  </si>
  <si>
    <t>Екологічний податок за 1 кв.2018р.</t>
  </si>
  <si>
    <t>Оплата за курси підвищення кваліфікації</t>
  </si>
  <si>
    <t>Підвіз школярів</t>
  </si>
  <si>
    <t>Придбання матів, сітки, груши, кільца для ігрової кімнати "Лабіринт"</t>
  </si>
  <si>
    <t>Придбання труб металевих, арки для ігрової кімнати "Лабіринт"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</si>
</sst>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/>
    </xf>
    <xf numFmtId="4" fontId="39" fillId="33" borderId="15" xfId="0" applyNumberFormat="1" applyFont="1" applyFill="1" applyBorder="1" applyAlignment="1">
      <alignment/>
    </xf>
    <xf numFmtId="4" fontId="39" fillId="33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 horizontal="left" indent="1"/>
    </xf>
    <xf numFmtId="4" fontId="38" fillId="0" borderId="18" xfId="0" applyNumberFormat="1" applyFont="1" applyBorder="1" applyAlignment="1">
      <alignment wrapText="1"/>
    </xf>
    <xf numFmtId="4" fontId="38" fillId="0" borderId="18" xfId="0" applyNumberFormat="1" applyFont="1" applyBorder="1" applyAlignment="1">
      <alignment horizontal="right" indent="1"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9" fillId="33" borderId="14" xfId="0" applyFont="1" applyFill="1" applyBorder="1" applyAlignment="1">
      <alignment horizontal="left"/>
    </xf>
    <xf numFmtId="4" fontId="38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4" fontId="38" fillId="0" borderId="18" xfId="0" applyNumberFormat="1" applyFont="1" applyBorder="1" applyAlignment="1">
      <alignment/>
    </xf>
    <xf numFmtId="0" fontId="38" fillId="0" borderId="17" xfId="0" applyFont="1" applyBorder="1" applyAlignment="1">
      <alignment horizontal="left" indent="3"/>
    </xf>
    <xf numFmtId="0" fontId="38" fillId="0" borderId="25" xfId="0" applyFont="1" applyBorder="1" applyAlignment="1">
      <alignment horizontal="left" indent="1"/>
    </xf>
    <xf numFmtId="4" fontId="38" fillId="0" borderId="26" xfId="0" applyNumberFormat="1" applyFont="1" applyBorder="1" applyAlignment="1">
      <alignment wrapText="1"/>
    </xf>
    <xf numFmtId="4" fontId="38" fillId="0" borderId="27" xfId="0" applyNumberFormat="1" applyFont="1" applyBorder="1" applyAlignment="1">
      <alignment horizontal="right" indent="1"/>
    </xf>
    <xf numFmtId="4" fontId="38" fillId="0" borderId="28" xfId="0" applyNumberFormat="1" applyFont="1" applyBorder="1" applyAlignment="1">
      <alignment wrapText="1"/>
    </xf>
    <xf numFmtId="0" fontId="39" fillId="33" borderId="14" xfId="0" applyFont="1" applyFill="1" applyBorder="1" applyAlignment="1">
      <alignment horizontal="left" wrapText="1"/>
    </xf>
    <xf numFmtId="0" fontId="38" fillId="0" borderId="21" xfId="0" applyFont="1" applyBorder="1" applyAlignment="1">
      <alignment horizontal="left" indent="1"/>
    </xf>
    <xf numFmtId="4" fontId="38" fillId="0" borderId="22" xfId="0" applyNumberFormat="1" applyFont="1" applyBorder="1" applyAlignment="1">
      <alignment wrapText="1"/>
    </xf>
    <xf numFmtId="0" fontId="39" fillId="0" borderId="0" xfId="0" applyFont="1" applyAlignment="1">
      <alignment horizontal="center"/>
    </xf>
    <xf numFmtId="4" fontId="39" fillId="33" borderId="29" xfId="0" applyNumberFormat="1" applyFont="1" applyFill="1" applyBorder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4" fontId="41" fillId="0" borderId="18" xfId="0" applyNumberFormat="1" applyFont="1" applyBorder="1" applyAlignment="1">
      <alignment horizontal="right" indent="1"/>
    </xf>
    <xf numFmtId="4" fontId="38" fillId="0" borderId="28" xfId="0" applyNumberFormat="1" applyFont="1" applyBorder="1" applyAlignment="1">
      <alignment/>
    </xf>
    <xf numFmtId="0" fontId="38" fillId="0" borderId="25" xfId="0" applyFont="1" applyBorder="1" applyAlignment="1">
      <alignment horizontal="left" indent="3"/>
    </xf>
    <xf numFmtId="4" fontId="38" fillId="0" borderId="28" xfId="0" applyNumberFormat="1" applyFont="1" applyBorder="1" applyAlignment="1">
      <alignment horizontal="right" indent="1"/>
    </xf>
    <xf numFmtId="4" fontId="38" fillId="0" borderId="3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4">
      <selection activeCell="A1" sqref="A1:E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37" t="s">
        <v>0</v>
      </c>
      <c r="B1" s="37"/>
      <c r="C1" s="37"/>
      <c r="D1" s="37"/>
      <c r="E1" s="37"/>
    </row>
    <row r="4" spans="1:5" ht="15">
      <c r="A4" s="38" t="s">
        <v>1</v>
      </c>
      <c r="B4" s="38"/>
      <c r="C4" s="38"/>
      <c r="D4" s="38"/>
      <c r="E4" s="38"/>
    </row>
    <row r="5" spans="1:5" ht="15">
      <c r="A5" s="38" t="s">
        <v>28</v>
      </c>
      <c r="B5" s="38"/>
      <c r="C5" s="38"/>
      <c r="D5" s="38"/>
      <c r="E5" s="38"/>
    </row>
    <row r="6" spans="1:5" ht="15">
      <c r="A6" s="35"/>
      <c r="B6" s="35"/>
      <c r="C6" s="35"/>
      <c r="D6" s="35"/>
      <c r="E6" s="35"/>
    </row>
    <row r="7" ht="15.75" thickBot="1">
      <c r="E7" s="2" t="s">
        <v>2</v>
      </c>
    </row>
    <row r="8" spans="1:5" ht="45.75" thickBot="1">
      <c r="A8" s="3"/>
      <c r="B8" s="4" t="s">
        <v>3</v>
      </c>
      <c r="C8" s="4" t="s">
        <v>4</v>
      </c>
      <c r="D8" s="5" t="s">
        <v>5</v>
      </c>
      <c r="E8" s="6" t="s">
        <v>6</v>
      </c>
    </row>
    <row r="9" spans="1:5" s="10" customFormat="1" ht="14.25">
      <c r="A9" s="7" t="s">
        <v>7</v>
      </c>
      <c r="B9" s="8">
        <v>66.3</v>
      </c>
      <c r="C9" s="8">
        <f>SUM(C11:C12)</f>
        <v>624475</v>
      </c>
      <c r="D9" s="8">
        <f>SUM(D11:D12)</f>
        <v>622182.03</v>
      </c>
      <c r="E9" s="9">
        <f>SUM(E11:E12)</f>
        <v>2359.270000000077</v>
      </c>
    </row>
    <row r="10" spans="1:5" ht="15">
      <c r="A10" s="11" t="s">
        <v>8</v>
      </c>
      <c r="B10" s="12"/>
      <c r="C10" s="12"/>
      <c r="D10" s="13"/>
      <c r="E10" s="14"/>
    </row>
    <row r="11" spans="1:5" ht="15">
      <c r="A11" s="15" t="s">
        <v>9</v>
      </c>
      <c r="B11" s="16">
        <v>15.350000000093132</v>
      </c>
      <c r="C11" s="17">
        <v>514070</v>
      </c>
      <c r="D11" s="17">
        <v>512193.63</v>
      </c>
      <c r="E11" s="18">
        <f>B11+C11-D11</f>
        <v>1891.7200000000885</v>
      </c>
    </row>
    <row r="12" spans="1:5" ht="15">
      <c r="A12" s="15" t="s">
        <v>10</v>
      </c>
      <c r="B12" s="16">
        <v>50.94999999998254</v>
      </c>
      <c r="C12" s="17">
        <v>110405</v>
      </c>
      <c r="D12" s="17">
        <v>109988.4</v>
      </c>
      <c r="E12" s="18">
        <f>B12+C12-D12</f>
        <v>467.54999999998836</v>
      </c>
    </row>
    <row r="13" spans="1:5" ht="15.75" thickBot="1">
      <c r="A13" s="19"/>
      <c r="B13" s="20"/>
      <c r="C13" s="20"/>
      <c r="D13" s="21"/>
      <c r="E13" s="22"/>
    </row>
    <row r="14" ht="15.75" thickBot="1"/>
    <row r="15" spans="1:5" ht="15">
      <c r="A15" s="23" t="s">
        <v>11</v>
      </c>
      <c r="B15" s="8">
        <v>40.09999999999491</v>
      </c>
      <c r="C15" s="8">
        <f>SUM(C17:C18)</f>
        <v>118675</v>
      </c>
      <c r="D15" s="8">
        <f>SUM(D17:D18)</f>
        <v>118667.72</v>
      </c>
      <c r="E15" s="9">
        <f>SUM(E17:E18)</f>
        <v>47.379999999990105</v>
      </c>
    </row>
    <row r="16" spans="1:5" ht="15">
      <c r="A16" s="11" t="s">
        <v>8</v>
      </c>
      <c r="B16" s="12"/>
      <c r="C16" s="12"/>
      <c r="D16" s="13"/>
      <c r="E16" s="14"/>
    </row>
    <row r="17" spans="1:5" ht="15">
      <c r="A17" s="15" t="s">
        <v>12</v>
      </c>
      <c r="B17" s="16">
        <v>22.679999999993015</v>
      </c>
      <c r="C17" s="17">
        <v>97275</v>
      </c>
      <c r="D17" s="17">
        <v>97268.63</v>
      </c>
      <c r="E17" s="18">
        <f>B17+C17-D17</f>
        <v>29.04999999998836</v>
      </c>
    </row>
    <row r="18" spans="1:5" ht="15">
      <c r="A18" s="15" t="s">
        <v>10</v>
      </c>
      <c r="B18" s="16">
        <v>17.42000000000189</v>
      </c>
      <c r="C18" s="17">
        <v>21400</v>
      </c>
      <c r="D18" s="17">
        <v>21399.09</v>
      </c>
      <c r="E18" s="18">
        <f>B18+C18-D18</f>
        <v>18.330000000001746</v>
      </c>
    </row>
    <row r="19" spans="1:5" ht="15.75" thickBot="1">
      <c r="A19" s="19"/>
      <c r="B19" s="20"/>
      <c r="C19" s="20"/>
      <c r="D19" s="21"/>
      <c r="E19" s="22"/>
    </row>
    <row r="20" ht="15.75" thickBot="1"/>
    <row r="21" spans="1:7" ht="15">
      <c r="A21" s="23" t="s">
        <v>13</v>
      </c>
      <c r="B21" s="8">
        <v>3830.2800000000016</v>
      </c>
      <c r="C21" s="36">
        <f>SUM(C23:C35)</f>
        <v>93023</v>
      </c>
      <c r="D21" s="8">
        <f>SUM(D23)+SUM(D32:D35)+D27+D28</f>
        <v>90707.34000000001</v>
      </c>
      <c r="E21" s="9">
        <f>SUM(E23:E38)</f>
        <v>11737.930000000002</v>
      </c>
      <c r="G21" s="24"/>
    </row>
    <row r="22" spans="1:5" ht="15">
      <c r="A22" s="11" t="s">
        <v>8</v>
      </c>
      <c r="B22" s="12"/>
      <c r="C22" s="12"/>
      <c r="D22" s="25"/>
      <c r="E22" s="14"/>
    </row>
    <row r="23" spans="1:5" ht="15">
      <c r="A23" s="15" t="s">
        <v>14</v>
      </c>
      <c r="B23" s="26">
        <v>2.869999999999891</v>
      </c>
      <c r="C23" s="17">
        <v>35090</v>
      </c>
      <c r="D23" s="17">
        <v>34878.04</v>
      </c>
      <c r="E23" s="18">
        <f>B23+C23-D23</f>
        <v>214.83000000000175</v>
      </c>
    </row>
    <row r="24" spans="1:5" ht="15">
      <c r="A24" s="27" t="s">
        <v>29</v>
      </c>
      <c r="B24" s="26"/>
      <c r="C24" s="17"/>
      <c r="D24" s="39">
        <v>287.04</v>
      </c>
      <c r="E24" s="18"/>
    </row>
    <row r="25" spans="1:5" ht="15">
      <c r="A25" s="27" t="s">
        <v>30</v>
      </c>
      <c r="B25" s="26"/>
      <c r="C25" s="17"/>
      <c r="D25" s="39">
        <v>16315</v>
      </c>
      <c r="E25" s="18"/>
    </row>
    <row r="26" spans="1:5" ht="15">
      <c r="A26" s="27" t="s">
        <v>31</v>
      </c>
      <c r="B26" s="26"/>
      <c r="C26" s="17"/>
      <c r="D26" s="39">
        <f>1932+16344</f>
        <v>18276</v>
      </c>
      <c r="E26" s="18"/>
    </row>
    <row r="27" spans="1:5" ht="15">
      <c r="A27" s="15" t="s">
        <v>15</v>
      </c>
      <c r="B27" s="26">
        <v>563.1600000000035</v>
      </c>
      <c r="C27" s="17">
        <v>18230</v>
      </c>
      <c r="D27" s="17">
        <v>16238.72</v>
      </c>
      <c r="E27" s="18">
        <f>B27+C27-D27</f>
        <v>2554.440000000004</v>
      </c>
    </row>
    <row r="28" spans="1:5" ht="15">
      <c r="A28" s="15" t="s">
        <v>16</v>
      </c>
      <c r="B28" s="26">
        <v>85.21999999999935</v>
      </c>
      <c r="C28" s="17">
        <v>1400</v>
      </c>
      <c r="D28" s="17">
        <v>1355.67</v>
      </c>
      <c r="E28" s="18">
        <f>B28+C28-D28</f>
        <v>129.54999999999927</v>
      </c>
    </row>
    <row r="29" spans="1:5" ht="15">
      <c r="A29" s="27" t="s">
        <v>17</v>
      </c>
      <c r="B29" s="26"/>
      <c r="C29" s="17"/>
      <c r="D29" s="39">
        <v>250</v>
      </c>
      <c r="E29" s="18"/>
    </row>
    <row r="30" spans="1:5" ht="15">
      <c r="A30" s="27" t="s">
        <v>32</v>
      </c>
      <c r="B30" s="26"/>
      <c r="C30" s="17"/>
      <c r="D30" s="39">
        <v>172.25</v>
      </c>
      <c r="E30" s="18"/>
    </row>
    <row r="31" spans="1:5" ht="15">
      <c r="A31" s="27" t="s">
        <v>18</v>
      </c>
      <c r="B31" s="26"/>
      <c r="C31" s="17"/>
      <c r="D31" s="39">
        <v>933.42</v>
      </c>
      <c r="E31" s="18"/>
    </row>
    <row r="32" spans="1:5" ht="15">
      <c r="A32" s="15" t="s">
        <v>19</v>
      </c>
      <c r="B32" s="26">
        <v>640</v>
      </c>
      <c r="C32" s="17">
        <v>16420</v>
      </c>
      <c r="D32" s="17">
        <v>16308.04</v>
      </c>
      <c r="E32" s="18">
        <f>B32+C32-D32</f>
        <v>751.9599999999991</v>
      </c>
    </row>
    <row r="33" spans="1:5" ht="15">
      <c r="A33" s="15" t="s">
        <v>20</v>
      </c>
      <c r="B33" s="26">
        <v>223.57000000000016</v>
      </c>
      <c r="C33" s="17">
        <v>3900</v>
      </c>
      <c r="D33" s="17">
        <v>3941.46</v>
      </c>
      <c r="E33" s="18">
        <f>B33+C33-D33</f>
        <v>182.10999999999967</v>
      </c>
    </row>
    <row r="34" spans="1:5" ht="15">
      <c r="A34" s="15" t="s">
        <v>21</v>
      </c>
      <c r="B34" s="26">
        <v>252.84999999999854</v>
      </c>
      <c r="C34" s="17">
        <v>6800</v>
      </c>
      <c r="D34" s="17">
        <v>6803.38</v>
      </c>
      <c r="E34" s="18">
        <f>B34+C34-D34</f>
        <v>249.46999999999844</v>
      </c>
    </row>
    <row r="35" spans="1:5" ht="15">
      <c r="A35" s="28" t="s">
        <v>33</v>
      </c>
      <c r="B35" s="26">
        <v>2062.61</v>
      </c>
      <c r="C35" s="29">
        <v>11183</v>
      </c>
      <c r="D35" s="30">
        <v>11182.03</v>
      </c>
      <c r="E35" s="18">
        <f>B35+C35-D35</f>
        <v>2063.58</v>
      </c>
    </row>
    <row r="36" spans="1:5" ht="15">
      <c r="A36" s="28" t="s">
        <v>34</v>
      </c>
      <c r="B36" s="40"/>
      <c r="C36" s="29">
        <v>1958</v>
      </c>
      <c r="D36" s="30">
        <v>1360.01</v>
      </c>
      <c r="E36" s="18">
        <f>B36+C36-D36</f>
        <v>597.99</v>
      </c>
    </row>
    <row r="37" spans="1:5" ht="15">
      <c r="A37" s="28" t="s">
        <v>35</v>
      </c>
      <c r="B37" s="40">
        <v>2</v>
      </c>
      <c r="C37" s="29">
        <v>4992</v>
      </c>
      <c r="D37" s="30"/>
      <c r="E37" s="18">
        <f>B37+C37-D37</f>
        <v>4994</v>
      </c>
    </row>
    <row r="38" spans="1:5" ht="15.75" thickBot="1">
      <c r="A38" s="19"/>
      <c r="B38" s="20"/>
      <c r="C38" s="20"/>
      <c r="D38" s="21"/>
      <c r="E38" s="22"/>
    </row>
    <row r="39" ht="15.75" thickBot="1"/>
    <row r="40" spans="1:5" ht="15">
      <c r="A40" s="23" t="s">
        <v>22</v>
      </c>
      <c r="B40" s="8">
        <v>48973.78999999999</v>
      </c>
      <c r="C40" s="8">
        <f>SUM(C42:C45)</f>
        <v>19259.91</v>
      </c>
      <c r="D40" s="8">
        <f>SUM(D42:D46)</f>
        <v>52669.84</v>
      </c>
      <c r="E40" s="9">
        <f>SUM(E42:E45)</f>
        <v>15563.859999999999</v>
      </c>
    </row>
    <row r="41" spans="1:8" ht="15">
      <c r="A41" s="11" t="s">
        <v>8</v>
      </c>
      <c r="B41" s="12"/>
      <c r="C41" s="12"/>
      <c r="D41" s="12"/>
      <c r="E41" s="14"/>
      <c r="H41" s="24"/>
    </row>
    <row r="42" spans="1:8" ht="15">
      <c r="A42" s="15" t="s">
        <v>23</v>
      </c>
      <c r="B42" s="16">
        <v>4456.640000000001</v>
      </c>
      <c r="C42" s="17">
        <f>4692+5000+7915</f>
        <v>17607</v>
      </c>
      <c r="D42" s="17">
        <f>290+126+558.05+538.96+2067.1+3718.75+582.03+1589.05+3199.9</f>
        <v>12669.839999999998</v>
      </c>
      <c r="E42" s="18">
        <f>B42+C42-D42</f>
        <v>9393.800000000001</v>
      </c>
      <c r="H42" s="24"/>
    </row>
    <row r="43" spans="1:8" ht="15">
      <c r="A43" s="15" t="s">
        <v>24</v>
      </c>
      <c r="B43" s="16">
        <v>34815.77</v>
      </c>
      <c r="C43" s="17">
        <v>1652.91</v>
      </c>
      <c r="E43" s="18">
        <f>B43+C43-D44</f>
        <v>6170.059999999998</v>
      </c>
      <c r="H43" s="24"/>
    </row>
    <row r="44" spans="1:8" ht="15">
      <c r="A44" s="41" t="s">
        <v>36</v>
      </c>
      <c r="B44" s="31"/>
      <c r="C44" s="42"/>
      <c r="D44" s="17">
        <f>40000-9701.38</f>
        <v>30298.620000000003</v>
      </c>
      <c r="E44" s="18"/>
      <c r="H44" s="24"/>
    </row>
    <row r="45" spans="1:8" ht="15">
      <c r="A45" s="28" t="s">
        <v>25</v>
      </c>
      <c r="B45" s="31">
        <v>9701.38</v>
      </c>
      <c r="C45" s="31"/>
      <c r="D45" s="12"/>
      <c r="E45" s="18">
        <f>B45+C45-D46</f>
        <v>0</v>
      </c>
      <c r="H45" s="24"/>
    </row>
    <row r="46" spans="1:8" ht="15">
      <c r="A46" s="41" t="s">
        <v>37</v>
      </c>
      <c r="B46" s="31"/>
      <c r="C46" s="31"/>
      <c r="D46" s="17">
        <v>9701.38</v>
      </c>
      <c r="E46" s="43"/>
      <c r="H46" s="24"/>
    </row>
    <row r="47" spans="1:8" ht="15.75" thickBot="1">
      <c r="A47" s="19"/>
      <c r="B47" s="20"/>
      <c r="C47" s="20"/>
      <c r="D47" s="20"/>
      <c r="E47" s="22"/>
      <c r="H47" s="24"/>
    </row>
    <row r="48" ht="15.75" thickBot="1">
      <c r="H48" s="24"/>
    </row>
    <row r="49" spans="1:8" ht="29.25">
      <c r="A49" s="32" t="s">
        <v>26</v>
      </c>
      <c r="B49" s="8">
        <v>5321.889999999999</v>
      </c>
      <c r="C49" s="8">
        <f>SUM(C51)</f>
        <v>874.05</v>
      </c>
      <c r="D49" s="8">
        <f>SUM(D51)</f>
        <v>0</v>
      </c>
      <c r="E49" s="9">
        <f>SUM(E50:E52)</f>
        <v>6195.94</v>
      </c>
      <c r="H49" s="24"/>
    </row>
    <row r="50" spans="1:8" ht="15">
      <c r="A50" s="11" t="s">
        <v>8</v>
      </c>
      <c r="B50" s="12"/>
      <c r="C50" s="12"/>
      <c r="D50" s="12"/>
      <c r="E50" s="14"/>
      <c r="H50" s="24"/>
    </row>
    <row r="51" spans="1:5" ht="15">
      <c r="A51" s="15" t="s">
        <v>27</v>
      </c>
      <c r="B51" s="16">
        <v>5321.889999999999</v>
      </c>
      <c r="C51" s="16">
        <v>874.05</v>
      </c>
      <c r="D51" s="12"/>
      <c r="E51" s="18">
        <f>B51+C51-D51</f>
        <v>6195.94</v>
      </c>
    </row>
    <row r="52" spans="1:5" ht="15.75" thickBot="1">
      <c r="A52" s="33"/>
      <c r="B52" s="20"/>
      <c r="C52" s="34"/>
      <c r="D52" s="20"/>
      <c r="E52" s="22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2018-04-13T06:41:24Z</dcterms:created>
  <dcterms:modified xsi:type="dcterms:W3CDTF">2018-06-05T11:31:53Z</dcterms:modified>
  <cp:category/>
  <cp:version/>
  <cp:contentType/>
  <cp:contentStatus/>
</cp:coreProperties>
</file>